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RESEARCH\Budget Templates\"/>
    </mc:Choice>
  </mc:AlternateContent>
  <bookViews>
    <workbookView xWindow="0" yWindow="0" windowWidth="21600" windowHeight="9120" tabRatio="500"/>
  </bookViews>
  <sheets>
    <sheet name="MSU" sheetId="3" r:id="rId1"/>
  </sheets>
  <definedNames>
    <definedName name="_xlnm.Print_Titles" localSheetId="0">MSU!$1:$6</definedName>
  </definedNames>
  <calcPr calcId="152511"/>
</workbook>
</file>

<file path=xl/calcChain.xml><?xml version="1.0" encoding="utf-8"?>
<calcChain xmlns="http://schemas.openxmlformats.org/spreadsheetml/2006/main">
  <c r="B8" i="3" l="1"/>
  <c r="B22" i="3" l="1"/>
  <c r="B21" i="3"/>
  <c r="B20" i="3"/>
  <c r="B19" i="3"/>
  <c r="B61" i="3"/>
  <c r="B38" i="3"/>
  <c r="B31" i="3"/>
  <c r="B46" i="3"/>
  <c r="B44" i="3"/>
  <c r="B10" i="3"/>
  <c r="B13" i="3"/>
  <c r="B14" i="3"/>
  <c r="B23" i="3" l="1"/>
  <c r="B15" i="3"/>
  <c r="B40" i="3"/>
  <c r="B48" i="3"/>
  <c r="B63" i="3" l="1"/>
  <c r="B65" i="3" l="1"/>
  <c r="B67" i="3" s="1"/>
  <c r="B69" i="3" l="1"/>
</calcChain>
</file>

<file path=xl/sharedStrings.xml><?xml version="1.0" encoding="utf-8"?>
<sst xmlns="http://schemas.openxmlformats.org/spreadsheetml/2006/main" count="56" uniqueCount="56">
  <si>
    <t xml:space="preserve"> </t>
  </si>
  <si>
    <t>TOTAL</t>
  </si>
  <si>
    <t>TOTAL DIRECTS:</t>
  </si>
  <si>
    <t>TOTAL GRANT</t>
  </si>
  <si>
    <t>Subcontracts Total</t>
  </si>
  <si>
    <t>SALARIES</t>
  </si>
  <si>
    <t>FRINGE BENEFITS</t>
  </si>
  <si>
    <t>Post-doc</t>
  </si>
  <si>
    <t>Salaries Total</t>
  </si>
  <si>
    <t>Fringe Benefits Total</t>
  </si>
  <si>
    <t>TRAVEL - DOMESTIC</t>
  </si>
  <si>
    <t>Travel Total</t>
  </si>
  <si>
    <t>OTHER DIRECT COSTS</t>
  </si>
  <si>
    <t>Subcontracts:</t>
  </si>
  <si>
    <t>Other Total</t>
  </si>
  <si>
    <t>Post-doc @ 24%</t>
  </si>
  <si>
    <t>Audio recording equipment - $850/ea * 2</t>
  </si>
  <si>
    <t>GoToMeeting software</t>
  </si>
  <si>
    <t>nVivo</t>
  </si>
  <si>
    <t>Materials &amp; Supplies Total</t>
  </si>
  <si>
    <t>Qualtrics</t>
  </si>
  <si>
    <t>Materials &amp; Supplies:</t>
  </si>
  <si>
    <t>Publication costs - journal page costs</t>
  </si>
  <si>
    <t>Travel - Annual Meetings for 4 Co-Pis, 2 Post-Docs, and up to 4 senior personnel</t>
  </si>
  <si>
    <t>Lodging - $100/night * 3 nights * 10 people</t>
  </si>
  <si>
    <t>Airfare - $400/ea * 10 people</t>
  </si>
  <si>
    <t>Per Diem - $50/day * 2 days * 10 people</t>
  </si>
  <si>
    <t>Ground Transportation - $50/ea * 10 people</t>
  </si>
  <si>
    <t>Annual Meeting total</t>
  </si>
  <si>
    <t>Post-docs field research trips total</t>
  </si>
  <si>
    <t>Lodging - $75/night * 4 nights per trip</t>
  </si>
  <si>
    <t>Per Diem - $25/day * 4 days per trip</t>
  </si>
  <si>
    <t>Ground Transportation - $100/ea per trip</t>
  </si>
  <si>
    <t>Airfare - $500/ea per trip</t>
  </si>
  <si>
    <t>Airfare - $500/ea * 1 person</t>
  </si>
  <si>
    <t>Lodging - $150/night * 2 nights * 1 person</t>
  </si>
  <si>
    <t>Per Diem - $50/day * 2 days * 1 person</t>
  </si>
  <si>
    <t>Ground Transportation - $100/ea * 1 person</t>
  </si>
  <si>
    <t>Conference Registration - $200/ea * 1 person</t>
  </si>
  <si>
    <t>Conference travel for one PI per year</t>
  </si>
  <si>
    <t>Conference travel for PIs total</t>
  </si>
  <si>
    <t>Other Direct Costs Total</t>
  </si>
  <si>
    <t>Travel - Post-docs field research, YR1-2 trips, YR2 &amp; YR3-3 trips, YR4-1 trip</t>
  </si>
  <si>
    <t>Other - Transcription costs - $75/ea * 60 workshops</t>
  </si>
  <si>
    <t>Other - Annual meetings -- refreshments &amp; working lunches for $18/ea * 14 people * 2 days</t>
  </si>
  <si>
    <t>Doe, John (PI) @ 7.65%</t>
  </si>
  <si>
    <t>Doe, John (PI) - 80% of 1 summer month</t>
  </si>
  <si>
    <t xml:space="preserve">  Sub1 name</t>
  </si>
  <si>
    <t xml:space="preserve">  Sub2 name</t>
  </si>
  <si>
    <t>MSU PI Name</t>
  </si>
  <si>
    <t>Sponsor/Program Name</t>
  </si>
  <si>
    <t>Project Period:  01/01/2015 - 12/31/2019</t>
  </si>
  <si>
    <t>BUDGET</t>
  </si>
  <si>
    <t>Indirect Costs @ 55%</t>
  </si>
  <si>
    <t>Other - Human Subjects Incentives - $25/ea * 330</t>
  </si>
  <si>
    <t>Other - Annual meetings -- room/equipment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</si>
</sst>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4" applyNumberFormat="0" applyAlignment="0" applyProtection="0"/>
    <xf numFmtId="0" fontId="17" fillId="8" borderId="5" applyNumberFormat="0" applyAlignment="0" applyProtection="0"/>
    <xf numFmtId="0" fontId="18" fillId="8" borderId="4" applyNumberFormat="0" applyAlignment="0" applyProtection="0"/>
    <xf numFmtId="0" fontId="19" fillId="0" borderId="6" applyNumberFormat="0" applyFill="0" applyAlignment="0" applyProtection="0"/>
    <xf numFmtId="0" fontId="20" fillId="9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10" borderId="8" applyNumberFormat="0" applyFont="0" applyAlignment="0" applyProtection="0"/>
    <xf numFmtId="9" fontId="25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1" fontId="0" fillId="0" borderId="0" xfId="0" applyNumberFormat="1" applyFont="1"/>
    <xf numFmtId="0" fontId="2" fillId="0" borderId="0" xfId="0" applyFont="1"/>
    <xf numFmtId="1" fontId="4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1" fontId="0" fillId="0" borderId="0" xfId="0" applyNumberFormat="1" applyFont="1"/>
    <xf numFmtId="0" fontId="2" fillId="3" borderId="0" xfId="0" applyFont="1" applyFill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13" applyNumberFormat="1" applyFont="1" applyAlignment="1">
      <alignment horizontal="center"/>
    </xf>
    <xf numFmtId="164" fontId="0" fillId="0" borderId="0" xfId="13" quotePrefix="1" applyNumberFormat="1" applyFont="1" applyAlignment="1">
      <alignment horizontal="right"/>
    </xf>
    <xf numFmtId="164" fontId="0" fillId="0" borderId="0" xfId="13" applyNumberFormat="1" applyFont="1" applyBorder="1"/>
    <xf numFmtId="164" fontId="0" fillId="0" borderId="0" xfId="13" applyNumberFormat="1" applyFont="1"/>
    <xf numFmtId="164" fontId="0" fillId="0" borderId="0" xfId="13" applyNumberFormat="1" applyFont="1" applyAlignment="1">
      <alignment horizontal="right"/>
    </xf>
    <xf numFmtId="164" fontId="0" fillId="3" borderId="0" xfId="13" applyNumberFormat="1" applyFont="1" applyFill="1"/>
    <xf numFmtId="164" fontId="0" fillId="2" borderId="0" xfId="13" applyNumberFormat="1" applyFont="1" applyFill="1"/>
    <xf numFmtId="164" fontId="2" fillId="0" borderId="0" xfId="13" applyNumberFormat="1" applyFont="1"/>
    <xf numFmtId="164" fontId="2" fillId="0" borderId="0" xfId="13" applyNumberFormat="1" applyFont="1" applyBorder="1"/>
    <xf numFmtId="164" fontId="0" fillId="0" borderId="0" xfId="0" applyNumberFormat="1" applyFont="1"/>
    <xf numFmtId="0" fontId="8" fillId="0" borderId="0" xfId="0" applyFont="1"/>
    <xf numFmtId="164" fontId="8" fillId="0" borderId="0" xfId="13" applyNumberFormat="1" applyFont="1"/>
    <xf numFmtId="0" fontId="8" fillId="0" borderId="0" xfId="0" applyFont="1" applyAlignment="1">
      <alignment horizontal="left"/>
    </xf>
    <xf numFmtId="164" fontId="8" fillId="0" borderId="0" xfId="13" quotePrefix="1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/>
    <xf numFmtId="164" fontId="0" fillId="0" borderId="0" xfId="13" applyNumberFormat="1" applyFont="1" applyFill="1"/>
    <xf numFmtId="0" fontId="0" fillId="0" borderId="0" xfId="0" applyFont="1" applyFill="1"/>
    <xf numFmtId="0" fontId="0" fillId="0" borderId="0" xfId="0" applyFill="1" applyAlignment="1"/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Font="1" applyAlignment="1">
      <alignment wrapText="1"/>
    </xf>
    <xf numFmtId="0" fontId="2" fillId="0" borderId="0" xfId="0" applyFont="1" applyAlignment="1">
      <alignment horizontal="left"/>
    </xf>
  </cellXfs>
  <cellStyles count="59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20" builtinId="27" customBuiltin="1"/>
    <cellStyle name="Calculation" xfId="24" builtinId="22" customBuiltin="1"/>
    <cellStyle name="Check Cell" xfId="26" builtinId="23" customBuiltin="1"/>
    <cellStyle name="Comma" xfId="13" builtinId="3"/>
    <cellStyle name="Comma 2" xfId="55"/>
    <cellStyle name="Currency 2" xfId="56"/>
    <cellStyle name="Explanatory Text" xfId="28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Good" xfId="19" builtinId="26" customBuiltin="1"/>
    <cellStyle name="Heading 1" xfId="15" builtinId="16" customBuiltin="1"/>
    <cellStyle name="Heading 2" xfId="16" builtinId="17" customBuiltin="1"/>
    <cellStyle name="Heading 3" xfId="17" builtinId="18" customBuiltin="1"/>
    <cellStyle name="Heading 4" xfId="18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Input" xfId="22" builtinId="20" customBuiltin="1"/>
    <cellStyle name="Linked Cell" xfId="25" builtinId="24" customBuiltin="1"/>
    <cellStyle name="Neutral" xfId="21" builtinId="28" customBuiltin="1"/>
    <cellStyle name="Normal" xfId="0" builtinId="0"/>
    <cellStyle name="Normal 2" xfId="54"/>
    <cellStyle name="Note 2" xfId="57"/>
    <cellStyle name="Output" xfId="23" builtinId="21" customBuiltin="1"/>
    <cellStyle name="Percent 2" xfId="58"/>
    <cellStyle name="Title" xfId="14" builtinId="15" customBuiltin="1"/>
    <cellStyle name="Total" xfId="29" builtinId="25" customBuiltin="1"/>
    <cellStyle name="Warning Text" xfId="27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zoomScaleNormal="100" workbookViewId="0">
      <selection activeCell="D8" sqref="D8"/>
    </sheetView>
  </sheetViews>
  <sheetFormatPr defaultColWidth="10.875" defaultRowHeight="15.75" x14ac:dyDescent="0.25"/>
  <cols>
    <col min="1" max="1" width="49.25" style="2" bestFit="1" customWidth="1"/>
    <col min="2" max="2" width="10.875" style="20"/>
    <col min="3" max="16384" width="10.875" style="2"/>
  </cols>
  <sheetData>
    <row r="1" spans="1:3" s="6" customFormat="1" x14ac:dyDescent="0.25">
      <c r="A1" s="39" t="s">
        <v>52</v>
      </c>
      <c r="B1" s="39"/>
    </row>
    <row r="2" spans="1:3" s="31" customFormat="1" x14ac:dyDescent="0.25">
      <c r="A2" s="34" t="s">
        <v>49</v>
      </c>
      <c r="B2" s="15"/>
    </row>
    <row r="3" spans="1:3" x14ac:dyDescent="0.25">
      <c r="A3" s="15" t="s">
        <v>50</v>
      </c>
    </row>
    <row r="4" spans="1:3" s="12" customFormat="1" x14ac:dyDescent="0.25">
      <c r="A4" s="34" t="s">
        <v>51</v>
      </c>
      <c r="B4" s="20"/>
    </row>
    <row r="5" spans="1:3" s="12" customFormat="1" x14ac:dyDescent="0.25">
      <c r="B5" s="20"/>
    </row>
    <row r="6" spans="1:3" s="1" customFormat="1" x14ac:dyDescent="0.25">
      <c r="B6" s="17" t="s">
        <v>1</v>
      </c>
    </row>
    <row r="7" spans="1:3" s="10" customFormat="1" x14ac:dyDescent="0.25">
      <c r="A7" s="16" t="s">
        <v>5</v>
      </c>
      <c r="B7" s="17"/>
    </row>
    <row r="8" spans="1:3" s="10" customFormat="1" x14ac:dyDescent="0.25">
      <c r="A8" s="2" t="s">
        <v>46</v>
      </c>
      <c r="B8" s="18">
        <f>ROUND((75000*1.02/9*0.8),0)</f>
        <v>6800</v>
      </c>
    </row>
    <row r="9" spans="1:3" x14ac:dyDescent="0.25">
      <c r="A9" s="2" t="s">
        <v>7</v>
      </c>
      <c r="B9" s="19">
        <v>22500</v>
      </c>
    </row>
    <row r="10" spans="1:3" x14ac:dyDescent="0.25">
      <c r="A10" s="11" t="s">
        <v>8</v>
      </c>
      <c r="B10" s="24">
        <f>SUM(B8:B9)</f>
        <v>29300</v>
      </c>
    </row>
    <row r="12" spans="1:3" s="12" customFormat="1" x14ac:dyDescent="0.25">
      <c r="A12" s="11" t="s">
        <v>6</v>
      </c>
      <c r="B12" s="19"/>
    </row>
    <row r="13" spans="1:3" s="10" customFormat="1" x14ac:dyDescent="0.25">
      <c r="A13" s="2" t="s">
        <v>45</v>
      </c>
      <c r="B13" s="21">
        <f>ROUND((B8*0.0765),0)</f>
        <v>520</v>
      </c>
    </row>
    <row r="14" spans="1:3" x14ac:dyDescent="0.25">
      <c r="A14" s="2" t="s">
        <v>15</v>
      </c>
      <c r="B14" s="19">
        <f>ROUND((B9*0.24),0)</f>
        <v>5400</v>
      </c>
    </row>
    <row r="15" spans="1:3" s="12" customFormat="1" x14ac:dyDescent="0.25">
      <c r="A15" s="11" t="s">
        <v>9</v>
      </c>
      <c r="B15" s="25">
        <f>SUM(B13:B14)</f>
        <v>5920</v>
      </c>
      <c r="C15" s="26"/>
    </row>
    <row r="16" spans="1:3" s="12" customFormat="1" x14ac:dyDescent="0.25">
      <c r="B16" s="19"/>
    </row>
    <row r="17" spans="1:3" x14ac:dyDescent="0.25">
      <c r="A17" s="11" t="s">
        <v>10</v>
      </c>
      <c r="B17" s="19"/>
    </row>
    <row r="18" spans="1:3" x14ac:dyDescent="0.25">
      <c r="A18" s="2" t="s">
        <v>42</v>
      </c>
    </row>
    <row r="19" spans="1:3" s="12" customFormat="1" x14ac:dyDescent="0.25">
      <c r="A19" s="12" t="s">
        <v>33</v>
      </c>
      <c r="B19" s="20">
        <f>500*2</f>
        <v>1000</v>
      </c>
    </row>
    <row r="20" spans="1:3" s="12" customFormat="1" x14ac:dyDescent="0.25">
      <c r="A20" s="12" t="s">
        <v>30</v>
      </c>
      <c r="B20" s="20">
        <f>75*4*2</f>
        <v>600</v>
      </c>
    </row>
    <row r="21" spans="1:3" s="12" customFormat="1" x14ac:dyDescent="0.25">
      <c r="A21" s="12" t="s">
        <v>31</v>
      </c>
      <c r="B21" s="20">
        <f>25*4*2</f>
        <v>200</v>
      </c>
    </row>
    <row r="22" spans="1:3" s="12" customFormat="1" x14ac:dyDescent="0.25">
      <c r="A22" s="12" t="s">
        <v>32</v>
      </c>
      <c r="B22" s="20">
        <f>100*2</f>
        <v>200</v>
      </c>
    </row>
    <row r="23" spans="1:3" s="12" customFormat="1" x14ac:dyDescent="0.25">
      <c r="A23" s="27" t="s">
        <v>29</v>
      </c>
      <c r="B23" s="28">
        <f>SUM(B19:B22)</f>
        <v>2000</v>
      </c>
      <c r="C23" s="34"/>
    </row>
    <row r="24" spans="1:3" s="12" customFormat="1" x14ac:dyDescent="0.25">
      <c r="B24" s="20"/>
    </row>
    <row r="25" spans="1:3" x14ac:dyDescent="0.25">
      <c r="A25" s="2" t="s">
        <v>39</v>
      </c>
      <c r="B25" s="20" t="s">
        <v>0</v>
      </c>
    </row>
    <row r="26" spans="1:3" s="12" customFormat="1" x14ac:dyDescent="0.25">
      <c r="A26" s="12" t="s">
        <v>34</v>
      </c>
      <c r="B26" s="20"/>
    </row>
    <row r="27" spans="1:3" s="12" customFormat="1" x14ac:dyDescent="0.25">
      <c r="A27" s="12" t="s">
        <v>35</v>
      </c>
      <c r="B27" s="20"/>
    </row>
    <row r="28" spans="1:3" s="12" customFormat="1" x14ac:dyDescent="0.25">
      <c r="A28" s="12" t="s">
        <v>36</v>
      </c>
      <c r="B28" s="20"/>
    </row>
    <row r="29" spans="1:3" s="12" customFormat="1" x14ac:dyDescent="0.25">
      <c r="A29" s="12" t="s">
        <v>37</v>
      </c>
      <c r="B29" s="20"/>
    </row>
    <row r="30" spans="1:3" s="12" customFormat="1" x14ac:dyDescent="0.25">
      <c r="A30" s="12" t="s">
        <v>38</v>
      </c>
      <c r="B30" s="20"/>
    </row>
    <row r="31" spans="1:3" s="12" customFormat="1" x14ac:dyDescent="0.25">
      <c r="A31" s="27" t="s">
        <v>40</v>
      </c>
      <c r="B31" s="28">
        <f>SUM(B26:B30)</f>
        <v>0</v>
      </c>
      <c r="C31" s="34"/>
    </row>
    <row r="32" spans="1:3" s="12" customFormat="1" x14ac:dyDescent="0.25">
      <c r="B32" s="20"/>
    </row>
    <row r="33" spans="1:8" s="12" customFormat="1" x14ac:dyDescent="0.25">
      <c r="A33" s="12" t="s">
        <v>23</v>
      </c>
      <c r="B33" s="20"/>
    </row>
    <row r="34" spans="1:8" s="12" customFormat="1" x14ac:dyDescent="0.25">
      <c r="A34" s="12" t="s">
        <v>25</v>
      </c>
      <c r="B34" s="20"/>
    </row>
    <row r="35" spans="1:8" s="12" customFormat="1" x14ac:dyDescent="0.25">
      <c r="A35" s="12" t="s">
        <v>24</v>
      </c>
      <c r="B35" s="20"/>
    </row>
    <row r="36" spans="1:8" s="12" customFormat="1" x14ac:dyDescent="0.25">
      <c r="A36" s="12" t="s">
        <v>26</v>
      </c>
      <c r="B36" s="20"/>
    </row>
    <row r="37" spans="1:8" s="12" customFormat="1" x14ac:dyDescent="0.25">
      <c r="A37" s="12" t="s">
        <v>27</v>
      </c>
      <c r="B37" s="20"/>
    </row>
    <row r="38" spans="1:8" s="27" customFormat="1" x14ac:dyDescent="0.25">
      <c r="A38" s="27" t="s">
        <v>28</v>
      </c>
      <c r="B38" s="28">
        <f>SUM(B34:B37)</f>
        <v>0</v>
      </c>
    </row>
    <row r="39" spans="1:8" s="12" customFormat="1" x14ac:dyDescent="0.25">
      <c r="B39" s="20"/>
    </row>
    <row r="40" spans="1:8" s="12" customFormat="1" x14ac:dyDescent="0.25">
      <c r="A40" s="11" t="s">
        <v>11</v>
      </c>
      <c r="B40" s="24">
        <f>B23+B31+B38</f>
        <v>2000</v>
      </c>
    </row>
    <row r="41" spans="1:8" s="12" customFormat="1" x14ac:dyDescent="0.25">
      <c r="B41" s="20"/>
    </row>
    <row r="42" spans="1:8" x14ac:dyDescent="0.25">
      <c r="A42" s="16" t="s">
        <v>12</v>
      </c>
      <c r="B42" s="18"/>
      <c r="E42" s="3"/>
    </row>
    <row r="43" spans="1:8" s="12" customFormat="1" x14ac:dyDescent="0.25">
      <c r="A43" s="15" t="s">
        <v>21</v>
      </c>
      <c r="B43" s="20"/>
      <c r="E43" s="13"/>
    </row>
    <row r="44" spans="1:8" s="12" customFormat="1" x14ac:dyDescent="0.25">
      <c r="A44" s="15" t="s">
        <v>16</v>
      </c>
      <c r="B44" s="20">
        <f>850*2</f>
        <v>1700</v>
      </c>
      <c r="E44" s="13"/>
    </row>
    <row r="45" spans="1:8" s="12" customFormat="1" x14ac:dyDescent="0.25">
      <c r="A45" s="15" t="s">
        <v>17</v>
      </c>
      <c r="B45" s="20">
        <v>500</v>
      </c>
      <c r="E45" s="13"/>
    </row>
    <row r="46" spans="1:8" s="12" customFormat="1" x14ac:dyDescent="0.25">
      <c r="A46" s="15" t="s">
        <v>20</v>
      </c>
      <c r="B46" s="20">
        <f>400*2</f>
        <v>800</v>
      </c>
      <c r="E46" s="13"/>
    </row>
    <row r="47" spans="1:8" s="12" customFormat="1" x14ac:dyDescent="0.25">
      <c r="A47" s="15" t="s">
        <v>18</v>
      </c>
      <c r="B47" s="20">
        <v>1000</v>
      </c>
      <c r="E47" s="13"/>
    </row>
    <row r="48" spans="1:8" s="12" customFormat="1" x14ac:dyDescent="0.25">
      <c r="A48" s="29" t="s">
        <v>19</v>
      </c>
      <c r="B48" s="30">
        <f>SUM(B44:B47)</f>
        <v>4000</v>
      </c>
      <c r="E48" s="36"/>
      <c r="F48" s="36"/>
      <c r="G48" s="36"/>
      <c r="H48" s="36"/>
    </row>
    <row r="49" spans="1:8" s="12" customFormat="1" x14ac:dyDescent="0.25">
      <c r="A49" s="15"/>
      <c r="B49" s="20"/>
      <c r="E49" s="13"/>
    </row>
    <row r="50" spans="1:8" x14ac:dyDescent="0.25">
      <c r="A50" s="2" t="s">
        <v>22</v>
      </c>
      <c r="E50" s="5"/>
    </row>
    <row r="51" spans="1:8" s="12" customFormat="1" x14ac:dyDescent="0.25">
      <c r="B51" s="20"/>
      <c r="E51" s="5"/>
    </row>
    <row r="52" spans="1:8" s="12" customFormat="1" x14ac:dyDescent="0.25">
      <c r="A52" s="15" t="s">
        <v>13</v>
      </c>
      <c r="B52" s="18"/>
      <c r="E52" s="13"/>
    </row>
    <row r="53" spans="1:8" s="12" customFormat="1" x14ac:dyDescent="0.25">
      <c r="A53" s="15" t="s">
        <v>47</v>
      </c>
      <c r="B53" s="18"/>
      <c r="E53" s="13"/>
    </row>
    <row r="54" spans="1:8" s="12" customFormat="1" x14ac:dyDescent="0.25">
      <c r="A54" s="15" t="s">
        <v>48</v>
      </c>
      <c r="B54" s="18"/>
      <c r="E54" s="7"/>
      <c r="F54" s="7"/>
      <c r="G54" s="7"/>
      <c r="H54" s="7"/>
    </row>
    <row r="55" spans="1:8" s="12" customFormat="1" x14ac:dyDescent="0.25">
      <c r="A55" s="29" t="s">
        <v>4</v>
      </c>
      <c r="B55" s="30"/>
      <c r="E55" s="7"/>
      <c r="F55" s="7"/>
      <c r="G55" s="7"/>
      <c r="H55" s="7"/>
    </row>
    <row r="56" spans="1:8" s="12" customFormat="1" x14ac:dyDescent="0.25">
      <c r="A56" s="15"/>
      <c r="B56" s="18"/>
      <c r="E56" s="7"/>
      <c r="F56" s="7"/>
      <c r="G56" s="7"/>
      <c r="H56" s="7"/>
    </row>
    <row r="57" spans="1:8" s="12" customFormat="1" x14ac:dyDescent="0.25">
      <c r="A57" s="12" t="s">
        <v>55</v>
      </c>
      <c r="B57" s="20"/>
      <c r="E57" s="7"/>
      <c r="F57" s="7"/>
      <c r="G57" s="7"/>
      <c r="H57" s="7"/>
    </row>
    <row r="58" spans="1:8" s="12" customFormat="1" ht="31.5" x14ac:dyDescent="0.25">
      <c r="A58" s="38" t="s">
        <v>44</v>
      </c>
      <c r="B58" s="20"/>
      <c r="E58" s="36"/>
      <c r="F58" s="36"/>
      <c r="G58" s="36"/>
      <c r="H58" s="36"/>
    </row>
    <row r="59" spans="1:8" x14ac:dyDescent="0.25">
      <c r="A59" s="2" t="s">
        <v>43</v>
      </c>
      <c r="F59" s="3"/>
    </row>
    <row r="60" spans="1:8" s="12" customFormat="1" x14ac:dyDescent="0.25">
      <c r="A60" s="12" t="s">
        <v>54</v>
      </c>
      <c r="B60" s="20"/>
      <c r="E60" s="7"/>
      <c r="F60" s="7"/>
      <c r="G60" s="7"/>
      <c r="H60" s="7"/>
    </row>
    <row r="61" spans="1:8" s="12" customFormat="1" x14ac:dyDescent="0.25">
      <c r="A61" s="27" t="s">
        <v>14</v>
      </c>
      <c r="B61" s="28">
        <f t="shared" ref="B61" si="0">SUM(B57:B60)</f>
        <v>0</v>
      </c>
      <c r="E61" s="7"/>
      <c r="F61" s="7"/>
      <c r="G61" s="7"/>
      <c r="H61" s="7"/>
    </row>
    <row r="62" spans="1:8" s="12" customFormat="1" x14ac:dyDescent="0.25">
      <c r="B62" s="20"/>
      <c r="E62" s="8"/>
      <c r="F62" s="8"/>
      <c r="G62" s="8"/>
      <c r="H62" s="8"/>
    </row>
    <row r="63" spans="1:8" s="11" customFormat="1" x14ac:dyDescent="0.25">
      <c r="A63" s="11" t="s">
        <v>41</v>
      </c>
      <c r="B63" s="24">
        <f>B48+B50+B55+B61</f>
        <v>4000</v>
      </c>
      <c r="E63" s="8"/>
      <c r="F63" s="8"/>
      <c r="G63" s="8"/>
      <c r="H63" s="8"/>
    </row>
    <row r="64" spans="1:8" s="11" customFormat="1" x14ac:dyDescent="0.25">
      <c r="B64" s="24"/>
      <c r="E64" s="37"/>
      <c r="F64" s="37"/>
      <c r="G64" s="37"/>
      <c r="H64" s="37"/>
    </row>
    <row r="65" spans="1:8" s="12" customFormat="1" x14ac:dyDescent="0.25">
      <c r="A65" s="14" t="s">
        <v>2</v>
      </c>
      <c r="B65" s="22">
        <f>B10+B15+B40+B63</f>
        <v>41220</v>
      </c>
      <c r="E65" s="8"/>
      <c r="F65" s="8"/>
      <c r="G65" s="8"/>
      <c r="H65" s="8"/>
    </row>
    <row r="66" spans="1:8" s="34" customFormat="1" x14ac:dyDescent="0.25">
      <c r="A66" s="32"/>
      <c r="B66" s="33"/>
      <c r="E66" s="35"/>
      <c r="F66" s="35"/>
      <c r="G66" s="35"/>
      <c r="H66" s="35"/>
    </row>
    <row r="67" spans="1:8" s="12" customFormat="1" x14ac:dyDescent="0.25">
      <c r="A67" s="9" t="s">
        <v>53</v>
      </c>
      <c r="B67" s="23">
        <f>ROUND((B65*0.55),0)</f>
        <v>22671</v>
      </c>
      <c r="E67" s="8"/>
      <c r="F67" s="8"/>
      <c r="G67" s="8"/>
      <c r="H67" s="8"/>
    </row>
    <row r="68" spans="1:8" x14ac:dyDescent="0.25">
      <c r="E68" s="5"/>
    </row>
    <row r="69" spans="1:8" x14ac:dyDescent="0.25">
      <c r="A69" s="4" t="s">
        <v>3</v>
      </c>
      <c r="B69" s="20">
        <f>B65+B67</f>
        <v>63891</v>
      </c>
      <c r="E69" s="3"/>
    </row>
  </sheetData>
  <mergeCells count="1">
    <mergeCell ref="A1:B1"/>
  </mergeCells>
  <printOptions gridLines="1"/>
  <pageMargins left="0.75" right="0.75" top="1" bottom="1" header="0.5" footer="0.5"/>
  <pageSetup scale="70" fitToHeight="0" orientation="portrait" horizontalDpi="4294967292" verticalDpi="4294967292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MSU</vt:lpstr>
      <vt:lpstr>MSU!Print_Titles</vt:lpstr>
    </vt:vector>
  </TitlesOfParts>
  <Company>University of Idaho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O'Rourke</dc:creator>
  <cp:lastModifiedBy>bmiller</cp:lastModifiedBy>
  <cp:lastPrinted>2015-01-14T18:44:56Z</cp:lastPrinted>
  <dcterms:created xsi:type="dcterms:W3CDTF">2014-11-17T20:04:26Z</dcterms:created>
  <dcterms:modified xsi:type="dcterms:W3CDTF">2017-05-03T12:52:12Z</dcterms:modified>
</cp:coreProperties>
</file>